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2020 по кварталам доп.  (2)" sheetId="2" r:id="rId1"/>
  </sheets>
  <definedNames>
    <definedName name="_xlnm.Print_Area" localSheetId="0">'2020 по кварталам доп.  (2)'!$A$1:$Q$29</definedName>
  </definedNames>
  <calcPr calcId="145621"/>
</workbook>
</file>

<file path=xl/calcChain.xml><?xml version="1.0" encoding="utf-8"?>
<calcChain xmlns="http://schemas.openxmlformats.org/spreadsheetml/2006/main">
  <c r="Q20" i="2" l="1"/>
  <c r="Q21" i="2"/>
  <c r="Q22" i="2"/>
  <c r="Q19" i="2"/>
  <c r="O25" i="2" l="1"/>
  <c r="P25" i="2"/>
  <c r="Q23" i="2"/>
  <c r="S22" i="2"/>
  <c r="S21" i="2"/>
  <c r="S20" i="2"/>
  <c r="S9" i="2"/>
  <c r="S10" i="2" s="1"/>
  <c r="S7" i="2"/>
  <c r="S8" i="2" s="1"/>
  <c r="S11" i="2" l="1"/>
  <c r="N25" i="2"/>
  <c r="M25" i="2" l="1"/>
  <c r="Q25" i="2" l="1"/>
</calcChain>
</file>

<file path=xl/sharedStrings.xml><?xml version="1.0" encoding="utf-8"?>
<sst xmlns="http://schemas.openxmlformats.org/spreadsheetml/2006/main" count="66" uniqueCount="25">
  <si>
    <t>на  2020 год</t>
  </si>
  <si>
    <t xml:space="preserve">           (тыс. руб.)</t>
  </si>
  <si>
    <t>Наименование категории</t>
  </si>
  <si>
    <t>Бюджетная классификация</t>
  </si>
  <si>
    <t>Размер выплаты пособия                   (руб.)</t>
  </si>
  <si>
    <t>Численность получателей, чел.</t>
  </si>
  <si>
    <t>Потребность в средствах</t>
  </si>
  <si>
    <t>1 квартал</t>
  </si>
  <si>
    <t>2 квартал</t>
  </si>
  <si>
    <t>3 квартал</t>
  </si>
  <si>
    <t>4 квартал</t>
  </si>
  <si>
    <t>За год</t>
  </si>
  <si>
    <t xml:space="preserve"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гражданам, проживающим на территории Новосибирской области </t>
  </si>
  <si>
    <t>023</t>
  </si>
  <si>
    <t>040Р150849</t>
  </si>
  <si>
    <t>313</t>
  </si>
  <si>
    <t>000</t>
  </si>
  <si>
    <t>244</t>
  </si>
  <si>
    <t>Выплата впервые и повторно обратившимся            (за предшествующие 6 месяцев) за год</t>
  </si>
  <si>
    <t>221, 226</t>
  </si>
  <si>
    <t>Итого:</t>
  </si>
  <si>
    <t>Доп. потребность по кварталам</t>
  </si>
  <si>
    <t>Расчет потребности в средствах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гражданам, проживающим на территории Новосибирской области в части средств областного бюджета Новосибирской области при критерии нуждаемости 2 прожиточных минимума</t>
  </si>
  <si>
    <t>Расчет потребности в средствах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гражданам, проживающим на территории Новосибирской области в части средств областного бюджета Новосибирской области при критерии нуждаемости 1 прожиточный минимум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</si>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</sst>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/>
    <xf numFmtId="3" fontId="3" fillId="2" borderId="5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Border="1"/>
    <xf numFmtId="0" fontId="2" fillId="0" borderId="0" xfId="0" applyFont="1"/>
    <xf numFmtId="9" fontId="1" fillId="0" borderId="0" xfId="0" applyNumberFormat="1" applyFont="1"/>
    <xf numFmtId="164" fontId="2" fillId="0" borderId="0" xfId="0" applyNumberFormat="1" applyFont="1" applyBorder="1"/>
    <xf numFmtId="4" fontId="2" fillId="0" borderId="0" xfId="0" applyNumberFormat="1" applyFont="1" applyBorder="1"/>
    <xf numFmtId="3" fontId="2" fillId="0" borderId="0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4" fontId="1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9"/>
  <sheetViews>
    <sheetView tabSelected="1" view="pageBreakPreview" zoomScale="75" zoomScaleNormal="70" zoomScaleSheetLayoutView="75" workbookViewId="0">
      <pane xSplit="6" ySplit="6" topLeftCell="G13" activePane="bottomRight" state="frozenSplit"/>
      <selection pane="topRight" activeCell="G1" sqref="G1"/>
      <selection pane="bottomLeft" activeCell="A7" sqref="A7"/>
      <selection pane="bottomRight" activeCell="A15" sqref="A15:Q15"/>
    </sheetView>
  </sheetViews>
  <sheetFormatPr defaultRowHeight="16.5" x14ac:dyDescent="0.25"/>
  <cols>
    <col min="1" max="1" width="56.85546875" style="12" customWidth="1"/>
    <col min="2" max="2" width="9.28515625" style="12" customWidth="1"/>
    <col min="3" max="3" width="10" style="12" customWidth="1"/>
    <col min="4" max="4" width="16.85546875" style="12" customWidth="1"/>
    <col min="5" max="5" width="10.5703125" style="12" customWidth="1"/>
    <col min="6" max="6" width="11.28515625" style="12" customWidth="1"/>
    <col min="7" max="7" width="15" style="12" customWidth="1"/>
    <col min="8" max="12" width="14.28515625" style="12" customWidth="1"/>
    <col min="13" max="15" width="17.85546875" style="12" customWidth="1"/>
    <col min="16" max="17" width="20.85546875" style="12" customWidth="1"/>
    <col min="18" max="18" width="19.85546875" style="11" customWidth="1"/>
    <col min="19" max="19" width="42.85546875" style="11" customWidth="1"/>
    <col min="20" max="230" width="9.140625" style="11"/>
    <col min="231" max="16384" width="9.140625" style="12"/>
  </cols>
  <sheetData>
    <row r="1" spans="1:23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 t="s">
        <v>24</v>
      </c>
    </row>
    <row r="2" spans="1:231" s="11" customFormat="1" ht="53.25" customHeight="1" x14ac:dyDescent="0.25">
      <c r="A2" s="26" t="s">
        <v>23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HW2" s="12"/>
    </row>
    <row r="3" spans="1:231" s="11" customFormat="1" ht="22.5" customHeight="1" x14ac:dyDescent="0.2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HW3" s="12"/>
    </row>
    <row r="4" spans="1:231" s="11" customFormat="1" ht="23.25" customHeight="1" x14ac:dyDescent="0.25">
      <c r="A4" s="9"/>
      <c r="B4" s="9"/>
      <c r="C4" s="9"/>
      <c r="D4" s="9"/>
      <c r="E4" s="9"/>
      <c r="F4" s="9"/>
      <c r="G4" s="13"/>
      <c r="H4" s="13"/>
      <c r="I4" s="13"/>
      <c r="J4" s="13"/>
      <c r="K4" s="13"/>
      <c r="L4" s="13"/>
      <c r="M4" s="13"/>
      <c r="N4" s="13"/>
      <c r="O4" s="13"/>
      <c r="P4" s="9"/>
      <c r="Q4" s="9" t="s">
        <v>1</v>
      </c>
      <c r="HW4" s="12"/>
    </row>
    <row r="5" spans="1:231" s="11" customFormat="1" ht="30.75" customHeight="1" x14ac:dyDescent="0.25">
      <c r="A5" s="28" t="s">
        <v>2</v>
      </c>
      <c r="B5" s="30" t="s">
        <v>3</v>
      </c>
      <c r="C5" s="30"/>
      <c r="D5" s="30"/>
      <c r="E5" s="30"/>
      <c r="F5" s="30"/>
      <c r="G5" s="31" t="s">
        <v>4</v>
      </c>
      <c r="H5" s="33" t="s">
        <v>5</v>
      </c>
      <c r="I5" s="34"/>
      <c r="J5" s="34"/>
      <c r="K5" s="34"/>
      <c r="L5" s="35"/>
      <c r="M5" s="33" t="s">
        <v>6</v>
      </c>
      <c r="N5" s="34"/>
      <c r="O5" s="34"/>
      <c r="P5" s="34"/>
      <c r="Q5" s="35"/>
      <c r="HW5" s="12"/>
    </row>
    <row r="6" spans="1:231" s="11" customFormat="1" ht="56.25" customHeight="1" x14ac:dyDescent="0.25">
      <c r="A6" s="29"/>
      <c r="B6" s="30"/>
      <c r="C6" s="30"/>
      <c r="D6" s="30"/>
      <c r="E6" s="30"/>
      <c r="F6" s="30"/>
      <c r="G6" s="32"/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7</v>
      </c>
      <c r="N6" s="1" t="s">
        <v>8</v>
      </c>
      <c r="O6" s="1" t="s">
        <v>9</v>
      </c>
      <c r="P6" s="1" t="s">
        <v>10</v>
      </c>
      <c r="Q6" s="1" t="s">
        <v>11</v>
      </c>
      <c r="HW6" s="12"/>
    </row>
    <row r="7" spans="1:231" s="11" customFormat="1" ht="37.5" customHeight="1" x14ac:dyDescent="0.25">
      <c r="A7" s="31" t="s">
        <v>12</v>
      </c>
      <c r="B7" s="36" t="s">
        <v>13</v>
      </c>
      <c r="C7" s="28">
        <v>1004</v>
      </c>
      <c r="D7" s="36" t="s">
        <v>14</v>
      </c>
      <c r="E7" s="2" t="s">
        <v>15</v>
      </c>
      <c r="F7" s="2" t="s">
        <v>16</v>
      </c>
      <c r="G7" s="41">
        <v>11698</v>
      </c>
      <c r="H7" s="24">
        <v>11810</v>
      </c>
      <c r="I7" s="24">
        <v>10900</v>
      </c>
      <c r="J7" s="24">
        <v>9990</v>
      </c>
      <c r="K7" s="24">
        <v>9022</v>
      </c>
      <c r="L7" s="24">
        <v>10431</v>
      </c>
      <c r="M7" s="3">
        <v>414460.1</v>
      </c>
      <c r="N7" s="3">
        <v>382524.6</v>
      </c>
      <c r="O7" s="3">
        <v>350589.1</v>
      </c>
      <c r="P7" s="3">
        <v>316618.09999999998</v>
      </c>
      <c r="Q7" s="3">
        <v>1464191.9</v>
      </c>
      <c r="R7" s="3"/>
      <c r="S7" s="14">
        <f>G7*L7*12</f>
        <v>1464262056</v>
      </c>
      <c r="HW7" s="12"/>
    </row>
    <row r="8" spans="1:231" s="11" customFormat="1" ht="56.25" customHeight="1" x14ac:dyDescent="0.25">
      <c r="A8" s="43"/>
      <c r="B8" s="44"/>
      <c r="C8" s="40"/>
      <c r="D8" s="40"/>
      <c r="E8" s="4" t="s">
        <v>17</v>
      </c>
      <c r="F8" s="5">
        <v>221.226</v>
      </c>
      <c r="G8" s="42"/>
      <c r="H8" s="25"/>
      <c r="I8" s="25"/>
      <c r="J8" s="25"/>
      <c r="K8" s="25"/>
      <c r="L8" s="25"/>
      <c r="M8" s="3">
        <v>4141.8999999999996</v>
      </c>
      <c r="N8" s="3">
        <v>3886.4</v>
      </c>
      <c r="O8" s="3">
        <v>3630.9</v>
      </c>
      <c r="P8" s="3">
        <v>3359.1</v>
      </c>
      <c r="Q8" s="3">
        <v>15018.3</v>
      </c>
      <c r="R8" s="15"/>
      <c r="S8" s="14">
        <f>S7*0.8%</f>
        <v>11714096.448000001</v>
      </c>
      <c r="HW8" s="12"/>
    </row>
    <row r="9" spans="1:231" s="11" customFormat="1" ht="35.25" customHeight="1" x14ac:dyDescent="0.25">
      <c r="A9" s="31" t="s">
        <v>18</v>
      </c>
      <c r="B9" s="36" t="s">
        <v>13</v>
      </c>
      <c r="C9" s="38">
        <v>1004</v>
      </c>
      <c r="D9" s="36" t="s">
        <v>14</v>
      </c>
      <c r="E9" s="2" t="s">
        <v>15</v>
      </c>
      <c r="F9" s="2" t="s">
        <v>16</v>
      </c>
      <c r="G9" s="41">
        <v>11698</v>
      </c>
      <c r="H9" s="24">
        <v>1875</v>
      </c>
      <c r="I9" s="24">
        <v>1875</v>
      </c>
      <c r="J9" s="24">
        <v>0</v>
      </c>
      <c r="K9" s="24">
        <v>0</v>
      </c>
      <c r="L9" s="24">
        <v>3750</v>
      </c>
      <c r="M9" s="3">
        <v>131602.5</v>
      </c>
      <c r="N9" s="3">
        <v>131602.5</v>
      </c>
      <c r="O9" s="3">
        <v>0</v>
      </c>
      <c r="P9" s="3">
        <v>0</v>
      </c>
      <c r="Q9" s="3">
        <v>263205</v>
      </c>
      <c r="R9" s="15"/>
      <c r="S9" s="14">
        <f>G9*L9*6</f>
        <v>263205000</v>
      </c>
      <c r="T9" s="14"/>
      <c r="V9" s="16"/>
      <c r="HW9" s="12"/>
    </row>
    <row r="10" spans="1:231" s="11" customFormat="1" ht="39.75" customHeight="1" x14ac:dyDescent="0.25">
      <c r="A10" s="32"/>
      <c r="B10" s="37"/>
      <c r="C10" s="39"/>
      <c r="D10" s="40"/>
      <c r="E10" s="4" t="s">
        <v>17</v>
      </c>
      <c r="F10" s="5" t="s">
        <v>19</v>
      </c>
      <c r="G10" s="42"/>
      <c r="H10" s="25"/>
      <c r="I10" s="25"/>
      <c r="J10" s="25"/>
      <c r="K10" s="25"/>
      <c r="L10" s="25"/>
      <c r="M10" s="3">
        <v>1057.4000000000001</v>
      </c>
      <c r="N10" s="3">
        <v>1057.4000000000001</v>
      </c>
      <c r="O10" s="3">
        <v>0</v>
      </c>
      <c r="P10" s="3">
        <v>0</v>
      </c>
      <c r="Q10" s="3">
        <v>2114.8000000000002</v>
      </c>
      <c r="S10" s="14">
        <f>S9*0.8%</f>
        <v>2105640</v>
      </c>
      <c r="T10" s="14"/>
      <c r="V10" s="16"/>
      <c r="HW10" s="12"/>
    </row>
    <row r="11" spans="1:231" s="11" customFormat="1" ht="26.25" customHeight="1" x14ac:dyDescent="0.25">
      <c r="A11" s="45" t="s">
        <v>20</v>
      </c>
      <c r="B11" s="46"/>
      <c r="C11" s="46"/>
      <c r="D11" s="46"/>
      <c r="E11" s="46"/>
      <c r="F11" s="46"/>
      <c r="G11" s="6"/>
      <c r="H11" s="6"/>
      <c r="I11" s="6"/>
      <c r="J11" s="6"/>
      <c r="K11" s="6"/>
      <c r="L11" s="6"/>
      <c r="M11" s="6"/>
      <c r="N11" s="6"/>
      <c r="O11" s="6"/>
      <c r="P11" s="7"/>
      <c r="Q11" s="8">
        <v>1744530</v>
      </c>
      <c r="R11" s="15"/>
      <c r="S11" s="14">
        <f>S10+S9+S8+S7</f>
        <v>1741286792.448</v>
      </c>
      <c r="T11" s="14"/>
      <c r="HW11" s="12"/>
    </row>
    <row r="12" spans="1:23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S12" s="14"/>
      <c r="T12" s="14"/>
    </row>
    <row r="13" spans="1:231" x14ac:dyDescent="0.25">
      <c r="H13" s="17"/>
      <c r="I13" s="17"/>
      <c r="J13" s="17"/>
      <c r="K13" s="17"/>
      <c r="M13" s="18"/>
      <c r="S13" s="15"/>
    </row>
    <row r="14" spans="1:231" s="11" customFormat="1" ht="53.25" customHeight="1" x14ac:dyDescent="0.25">
      <c r="A14" s="26" t="s">
        <v>22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HW14" s="12"/>
    </row>
    <row r="15" spans="1:231" s="11" customFormat="1" ht="22.5" customHeight="1" x14ac:dyDescent="0.25">
      <c r="A15" s="27" t="s">
        <v>0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HW15" s="12"/>
    </row>
    <row r="16" spans="1:231" s="11" customFormat="1" ht="23.25" customHeight="1" x14ac:dyDescent="0.25">
      <c r="A16" s="9"/>
      <c r="B16" s="9"/>
      <c r="C16" s="9"/>
      <c r="D16" s="9"/>
      <c r="E16" s="9"/>
      <c r="F16" s="9"/>
      <c r="G16" s="13"/>
      <c r="H16" s="13"/>
      <c r="I16" s="13"/>
      <c r="J16" s="13"/>
      <c r="K16" s="13"/>
      <c r="L16" s="13"/>
      <c r="M16" s="13"/>
      <c r="N16" s="13"/>
      <c r="O16" s="13"/>
      <c r="P16" s="9"/>
      <c r="Q16" s="9" t="s">
        <v>1</v>
      </c>
      <c r="HW16" s="12"/>
    </row>
    <row r="17" spans="1:231" s="11" customFormat="1" ht="30.75" customHeight="1" x14ac:dyDescent="0.25">
      <c r="A17" s="28" t="s">
        <v>2</v>
      </c>
      <c r="B17" s="30" t="s">
        <v>3</v>
      </c>
      <c r="C17" s="30"/>
      <c r="D17" s="30"/>
      <c r="E17" s="30"/>
      <c r="F17" s="30"/>
      <c r="G17" s="31" t="s">
        <v>4</v>
      </c>
      <c r="H17" s="33" t="s">
        <v>5</v>
      </c>
      <c r="I17" s="34"/>
      <c r="J17" s="34"/>
      <c r="K17" s="34"/>
      <c r="L17" s="35"/>
      <c r="M17" s="33" t="s">
        <v>6</v>
      </c>
      <c r="N17" s="34"/>
      <c r="O17" s="34"/>
      <c r="P17" s="34"/>
      <c r="Q17" s="35"/>
      <c r="HW17" s="12"/>
    </row>
    <row r="18" spans="1:231" s="11" customFormat="1" ht="56.25" customHeight="1" x14ac:dyDescent="0.25">
      <c r="A18" s="29"/>
      <c r="B18" s="30"/>
      <c r="C18" s="30"/>
      <c r="D18" s="30"/>
      <c r="E18" s="30"/>
      <c r="F18" s="30"/>
      <c r="G18" s="32"/>
      <c r="H18" s="1" t="s">
        <v>7</v>
      </c>
      <c r="I18" s="1" t="s">
        <v>8</v>
      </c>
      <c r="J18" s="1" t="s">
        <v>9</v>
      </c>
      <c r="K18" s="1" t="s">
        <v>10</v>
      </c>
      <c r="L18" s="1" t="s">
        <v>11</v>
      </c>
      <c r="M18" s="1" t="s">
        <v>7</v>
      </c>
      <c r="N18" s="1" t="s">
        <v>8</v>
      </c>
      <c r="O18" s="1" t="s">
        <v>9</v>
      </c>
      <c r="P18" s="1" t="s">
        <v>10</v>
      </c>
      <c r="Q18" s="1" t="s">
        <v>11</v>
      </c>
      <c r="HW18" s="12"/>
    </row>
    <row r="19" spans="1:231" s="11" customFormat="1" ht="45.75" customHeight="1" x14ac:dyDescent="0.25">
      <c r="A19" s="31" t="s">
        <v>12</v>
      </c>
      <c r="B19" s="36" t="s">
        <v>13</v>
      </c>
      <c r="C19" s="28">
        <v>1004</v>
      </c>
      <c r="D19" s="36" t="s">
        <v>14</v>
      </c>
      <c r="E19" s="2" t="s">
        <v>15</v>
      </c>
      <c r="F19" s="2" t="s">
        <v>16</v>
      </c>
      <c r="G19" s="41">
        <v>11698</v>
      </c>
      <c r="H19" s="24">
        <v>14266</v>
      </c>
      <c r="I19" s="24">
        <v>13365</v>
      </c>
      <c r="J19" s="24">
        <v>12464</v>
      </c>
      <c r="K19" s="24">
        <v>11563</v>
      </c>
      <c r="L19" s="24">
        <v>12915</v>
      </c>
      <c r="M19" s="3">
        <v>500651</v>
      </c>
      <c r="N19" s="3">
        <v>469031.3</v>
      </c>
      <c r="O19" s="3">
        <v>437411.6</v>
      </c>
      <c r="P19" s="3">
        <v>405791.9</v>
      </c>
      <c r="Q19" s="3">
        <f>M19+N19+O19+P19</f>
        <v>1812885.7999999998</v>
      </c>
      <c r="S19" s="14"/>
      <c r="HW19" s="12"/>
    </row>
    <row r="20" spans="1:231" s="11" customFormat="1" ht="42" customHeight="1" x14ac:dyDescent="0.25">
      <c r="A20" s="43"/>
      <c r="B20" s="44"/>
      <c r="C20" s="40"/>
      <c r="D20" s="40"/>
      <c r="E20" s="4" t="s">
        <v>17</v>
      </c>
      <c r="F20" s="5">
        <v>221.226</v>
      </c>
      <c r="G20" s="42"/>
      <c r="H20" s="25"/>
      <c r="I20" s="25"/>
      <c r="J20" s="25"/>
      <c r="K20" s="25"/>
      <c r="L20" s="25"/>
      <c r="M20" s="3">
        <v>4831.3999999999996</v>
      </c>
      <c r="N20" s="3">
        <v>4578.5</v>
      </c>
      <c r="O20" s="3">
        <v>4325.5</v>
      </c>
      <c r="P20" s="3">
        <v>4072.5</v>
      </c>
      <c r="Q20" s="3">
        <f t="shared" ref="Q20:Q22" si="0">M20+N20+O20+P20</f>
        <v>17807.900000000001</v>
      </c>
      <c r="S20" s="14">
        <f>S19*0.8%</f>
        <v>0</v>
      </c>
      <c r="HW20" s="12"/>
    </row>
    <row r="21" spans="1:231" s="11" customFormat="1" ht="35.25" customHeight="1" x14ac:dyDescent="0.25">
      <c r="A21" s="31" t="s">
        <v>18</v>
      </c>
      <c r="B21" s="36" t="s">
        <v>13</v>
      </c>
      <c r="C21" s="38">
        <v>1004</v>
      </c>
      <c r="D21" s="36" t="s">
        <v>14</v>
      </c>
      <c r="E21" s="2" t="s">
        <v>15</v>
      </c>
      <c r="F21" s="2" t="s">
        <v>16</v>
      </c>
      <c r="G21" s="41">
        <v>11698</v>
      </c>
      <c r="H21" s="24">
        <v>1875</v>
      </c>
      <c r="I21" s="24">
        <v>1875</v>
      </c>
      <c r="J21" s="24">
        <v>0</v>
      </c>
      <c r="K21" s="24">
        <v>0</v>
      </c>
      <c r="L21" s="24">
        <v>3750</v>
      </c>
      <c r="M21" s="3">
        <v>131602.5</v>
      </c>
      <c r="N21" s="3">
        <v>131602.5</v>
      </c>
      <c r="O21" s="3">
        <v>0</v>
      </c>
      <c r="P21" s="3">
        <v>0</v>
      </c>
      <c r="Q21" s="3">
        <f t="shared" si="0"/>
        <v>263205</v>
      </c>
      <c r="S21" s="14" t="e">
        <f>G21*#REF!*6</f>
        <v>#REF!</v>
      </c>
      <c r="T21" s="14"/>
      <c r="V21" s="16"/>
      <c r="HW21" s="12"/>
    </row>
    <row r="22" spans="1:231" s="11" customFormat="1" ht="39.75" customHeight="1" x14ac:dyDescent="0.25">
      <c r="A22" s="32"/>
      <c r="B22" s="37"/>
      <c r="C22" s="39"/>
      <c r="D22" s="40"/>
      <c r="E22" s="4" t="s">
        <v>17</v>
      </c>
      <c r="F22" s="5" t="s">
        <v>19</v>
      </c>
      <c r="G22" s="42"/>
      <c r="H22" s="25"/>
      <c r="I22" s="25"/>
      <c r="J22" s="25"/>
      <c r="K22" s="25"/>
      <c r="L22" s="25"/>
      <c r="M22" s="3">
        <v>1052.8</v>
      </c>
      <c r="N22" s="3">
        <v>1052.8</v>
      </c>
      <c r="O22" s="3">
        <v>0</v>
      </c>
      <c r="P22" s="3">
        <v>0</v>
      </c>
      <c r="Q22" s="3">
        <f t="shared" si="0"/>
        <v>2105.6</v>
      </c>
      <c r="S22" s="14" t="e">
        <f>#REF!*0.8%</f>
        <v>#REF!</v>
      </c>
      <c r="T22" s="14"/>
      <c r="V22" s="16"/>
      <c r="HW22" s="12"/>
    </row>
    <row r="23" spans="1:231" s="11" customFormat="1" ht="26.25" customHeight="1" x14ac:dyDescent="0.25">
      <c r="A23" s="45" t="s">
        <v>20</v>
      </c>
      <c r="B23" s="46"/>
      <c r="C23" s="46"/>
      <c r="D23" s="46"/>
      <c r="E23" s="46"/>
      <c r="F23" s="46"/>
      <c r="G23" s="6"/>
      <c r="H23" s="6"/>
      <c r="I23" s="6"/>
      <c r="J23" s="6"/>
      <c r="K23" s="6"/>
      <c r="L23" s="6"/>
      <c r="M23" s="6"/>
      <c r="N23" s="6"/>
      <c r="O23" s="6"/>
      <c r="P23" s="7"/>
      <c r="Q23" s="8">
        <f>SUM(Q19:Q22)</f>
        <v>2096004.2999999998</v>
      </c>
      <c r="S23" s="14"/>
      <c r="T23" s="14"/>
      <c r="HW23" s="12"/>
    </row>
    <row r="25" spans="1:231" ht="46.5" customHeight="1" x14ac:dyDescent="0.25">
      <c r="K25" s="22" t="s">
        <v>21</v>
      </c>
      <c r="L25" s="23"/>
      <c r="M25" s="19">
        <f>M22+M21+M20+M19-M10-M9-M8-M7</f>
        <v>86875.79999999993</v>
      </c>
      <c r="N25" s="3">
        <f>N22+N21+N20+N19-N10-N9-N8-N7</f>
        <v>87194.199999999953</v>
      </c>
      <c r="O25" s="3">
        <f>O22+O21+O20+O19-O10-O9-O8-O7</f>
        <v>87517.099999999977</v>
      </c>
      <c r="P25" s="3">
        <f>P22+P21+P20+P19-P10-P9-P8-P7</f>
        <v>89887.20000000007</v>
      </c>
      <c r="Q25" s="8">
        <f>Q23-Q11</f>
        <v>351474.29999999981</v>
      </c>
    </row>
    <row r="26" spans="1:231" ht="12.75" customHeight="1" x14ac:dyDescent="0.25">
      <c r="L26" s="20"/>
    </row>
    <row r="28" spans="1:231" ht="24.75" customHeight="1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231" x14ac:dyDescent="0.25">
      <c r="M29" s="18"/>
      <c r="N29" s="18"/>
      <c r="O29" s="18"/>
      <c r="P29" s="18"/>
    </row>
  </sheetData>
  <mergeCells count="58">
    <mergeCell ref="I21:I22"/>
    <mergeCell ref="J21:J22"/>
    <mergeCell ref="K21:K22"/>
    <mergeCell ref="L21:L22"/>
    <mergeCell ref="A23:F23"/>
    <mergeCell ref="I19:I20"/>
    <mergeCell ref="J19:J20"/>
    <mergeCell ref="K19:K20"/>
    <mergeCell ref="L19:L20"/>
    <mergeCell ref="A21:A22"/>
    <mergeCell ref="B21:B22"/>
    <mergeCell ref="C21:C22"/>
    <mergeCell ref="D21:D22"/>
    <mergeCell ref="G21:G22"/>
    <mergeCell ref="H21:H22"/>
    <mergeCell ref="A19:A20"/>
    <mergeCell ref="B19:B20"/>
    <mergeCell ref="C19:C20"/>
    <mergeCell ref="D19:D20"/>
    <mergeCell ref="G19:G20"/>
    <mergeCell ref="H19:H20"/>
    <mergeCell ref="A15:Q15"/>
    <mergeCell ref="A17:A18"/>
    <mergeCell ref="B17:F18"/>
    <mergeCell ref="G17:G18"/>
    <mergeCell ref="H17:L17"/>
    <mergeCell ref="M17:Q17"/>
    <mergeCell ref="I9:I10"/>
    <mergeCell ref="J9:J10"/>
    <mergeCell ref="K9:K10"/>
    <mergeCell ref="L9:L10"/>
    <mergeCell ref="A11:F11"/>
    <mergeCell ref="A7:A8"/>
    <mergeCell ref="B7:B8"/>
    <mergeCell ref="C7:C8"/>
    <mergeCell ref="D7:D8"/>
    <mergeCell ref="G7:G8"/>
    <mergeCell ref="B9:B10"/>
    <mergeCell ref="C9:C10"/>
    <mergeCell ref="D9:D10"/>
    <mergeCell ref="G9:G10"/>
    <mergeCell ref="H9:H10"/>
    <mergeCell ref="A28:Q28"/>
    <mergeCell ref="K25:L25"/>
    <mergeCell ref="H7:H8"/>
    <mergeCell ref="A2:Q2"/>
    <mergeCell ref="A3:Q3"/>
    <mergeCell ref="A5:A6"/>
    <mergeCell ref="B5:F6"/>
    <mergeCell ref="G5:G6"/>
    <mergeCell ref="H5:L5"/>
    <mergeCell ref="M5:Q5"/>
    <mergeCell ref="A14:Q14"/>
    <mergeCell ref="I7:I8"/>
    <mergeCell ref="J7:J8"/>
    <mergeCell ref="K7:K8"/>
    <mergeCell ref="L7:L8"/>
    <mergeCell ref="A9:A10"/>
  </mergeCells>
  <pageMargins left="0.39370078740157483" right="0" top="0.11811023622047245" bottom="0.98425196850393704" header="0.51181102362204722" footer="0.51181102362204722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по кварталам доп.  (2)</vt:lpstr>
      <vt:lpstr>'2020 по кварталам доп. 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Борцова Юлия Михайловна</dc:creator>
  <cp:lastModifiedBy>Борцова Юлия Михайловна</cp:lastModifiedBy>
  <cp:lastPrinted>2019-12-16T10:58:00Z</cp:lastPrinted>
  <dcterms:created xsi:type="dcterms:W3CDTF">2019-12-13T06:18:39Z</dcterms:created>
  <dcterms:modified xsi:type="dcterms:W3CDTF">2020-01-31T05:49:45Z</dcterms:modified>
</cp:coreProperties>
</file>